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6" sheetId="1" r:id="rId1"/>
    <sheet name="пр16" sheetId="3" state="hidden" r:id="rId2"/>
    <sheet name="пр18" sheetId="4" state="hidden" r:id="rId3"/>
  </sheets>
  <calcPr calcId="162913"/>
</workbook>
</file>

<file path=xl/calcChain.xml><?xml version="1.0" encoding="utf-8"?>
<calcChain xmlns="http://schemas.openxmlformats.org/spreadsheetml/2006/main">
  <c r="F10" i="1" l="1"/>
  <c r="F45" i="1"/>
  <c r="F46" i="1"/>
  <c r="F55" i="1" l="1"/>
  <c r="E10" i="1" l="1"/>
  <c r="F62" i="1"/>
  <c r="F59" i="1"/>
  <c r="F58" i="1" s="1"/>
  <c r="F54" i="1"/>
  <c r="F24" i="1"/>
  <c r="F14" i="1"/>
  <c r="F13" i="1"/>
  <c r="F11" i="1"/>
  <c r="F16" i="1" l="1"/>
  <c r="F40" i="1"/>
  <c r="F39" i="1" s="1"/>
  <c r="F37" i="1"/>
  <c r="F35" i="1"/>
  <c r="F34" i="1" s="1"/>
  <c r="F31" i="1"/>
  <c r="F30" i="1" s="1"/>
  <c r="F28" i="1"/>
  <c r="F27" i="1" s="1"/>
  <c r="E19" i="1"/>
  <c r="E24" i="1"/>
  <c r="C13" i="1"/>
  <c r="C11" i="1" s="1"/>
  <c r="D13" i="1"/>
  <c r="D11" i="1" s="1"/>
  <c r="C14" i="1"/>
  <c r="C17" i="1"/>
  <c r="C16" i="1" s="1"/>
  <c r="D17" i="1"/>
  <c r="C19" i="1"/>
  <c r="D19" i="1"/>
  <c r="C22" i="1"/>
  <c r="D22" i="1"/>
  <c r="D21" i="1" s="1"/>
  <c r="C24" i="1"/>
  <c r="D24" i="1"/>
  <c r="C28" i="1"/>
  <c r="C27" i="1" s="1"/>
  <c r="C31" i="1"/>
  <c r="C30" i="1" s="1"/>
  <c r="C35" i="1"/>
  <c r="C34" i="1" s="1"/>
  <c r="C37" i="1"/>
  <c r="C40" i="1"/>
  <c r="C39" i="1" s="1"/>
  <c r="C52" i="1"/>
  <c r="C51" i="1" s="1"/>
  <c r="D52" i="1"/>
  <c r="D51" i="1" s="1"/>
  <c r="C55" i="1"/>
  <c r="C54" i="1" s="1"/>
  <c r="D56" i="1"/>
  <c r="D55" i="1" s="1"/>
  <c r="D54" i="1" s="1"/>
  <c r="C59" i="1"/>
  <c r="C58" i="1" s="1"/>
  <c r="D59" i="1"/>
  <c r="D58" i="1" s="1"/>
  <c r="C62" i="1"/>
  <c r="D63" i="1"/>
  <c r="D62" i="1" s="1"/>
  <c r="D61" i="1" s="1"/>
  <c r="D57" i="1" s="1"/>
  <c r="C64" i="1"/>
  <c r="D64" i="1"/>
  <c r="C61" i="1" l="1"/>
  <c r="C57" i="1"/>
  <c r="C33" i="1"/>
  <c r="D50" i="1"/>
  <c r="D49" i="1" s="1"/>
  <c r="D16" i="1"/>
  <c r="D10" i="1" s="1"/>
  <c r="C21" i="1"/>
  <c r="F33" i="1"/>
  <c r="F26" i="1"/>
  <c r="C10" i="1"/>
  <c r="C50" i="1"/>
  <c r="C26" i="1"/>
  <c r="E53" i="1"/>
  <c r="F53" i="1" s="1"/>
  <c r="F52" i="1" s="1"/>
  <c r="F51" i="1" s="1"/>
  <c r="F50" i="1" s="1"/>
  <c r="E65" i="1"/>
  <c r="F65" i="1" s="1"/>
  <c r="F64" i="1" s="1"/>
  <c r="F61" i="1" s="1"/>
  <c r="F57" i="1" s="1"/>
  <c r="E23" i="1"/>
  <c r="F23" i="1" s="1"/>
  <c r="F22" i="1" s="1"/>
  <c r="F21" i="1" s="1"/>
  <c r="E18" i="1"/>
  <c r="E17" i="1" s="1"/>
  <c r="E16" i="1" s="1"/>
  <c r="F49" i="1" l="1"/>
  <c r="F66" i="1" s="1"/>
  <c r="D66" i="1"/>
  <c r="C49" i="1"/>
  <c r="C66" i="1" s="1"/>
  <c r="E22" i="1"/>
  <c r="E21" i="1" s="1"/>
  <c r="B17" i="3"/>
  <c r="B16" i="3"/>
  <c r="C18" i="4" l="1"/>
  <c r="C17" i="4"/>
  <c r="C16" i="4" l="1"/>
  <c r="C13" i="4"/>
  <c r="B13" i="4"/>
  <c r="B12" i="3"/>
  <c r="E64" i="1"/>
  <c r="E62" i="1"/>
  <c r="E59" i="1"/>
  <c r="E58" i="1" s="1"/>
  <c r="E55" i="1"/>
  <c r="E54" i="1" s="1"/>
  <c r="E52" i="1"/>
  <c r="E51" i="1" s="1"/>
  <c r="E40" i="1"/>
  <c r="E39" i="1" s="1"/>
  <c r="E37" i="1"/>
  <c r="E35" i="1"/>
  <c r="E31" i="1"/>
  <c r="E30" i="1" s="1"/>
  <c r="E28" i="1"/>
  <c r="E27" i="1" s="1"/>
  <c r="E14" i="1"/>
  <c r="E13" i="1"/>
  <c r="E11" i="1" s="1"/>
  <c r="E50" i="1" l="1"/>
  <c r="E34" i="1"/>
  <c r="E33" i="1" s="1"/>
  <c r="E26" i="1" s="1"/>
  <c r="E61" i="1"/>
  <c r="E57" i="1" s="1"/>
  <c r="C19" i="4"/>
  <c r="E49" i="1" l="1"/>
  <c r="E66" i="1" s="1"/>
  <c r="B15" i="3" l="1"/>
  <c r="B18" i="3" s="1"/>
  <c r="B17" i="4" l="1"/>
  <c r="B18" i="4"/>
  <c r="B16" i="4" l="1"/>
  <c r="B19" i="4" s="1"/>
</calcChain>
</file>

<file path=xl/sharedStrings.xml><?xml version="1.0" encoding="utf-8"?>
<sst xmlns="http://schemas.openxmlformats.org/spreadsheetml/2006/main" count="159" uniqueCount="141">
  <si>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</si>
  <si>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</si>
  <si>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</si>
  <si>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</si>
  <si>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</si>
  <si>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</si>
  <si>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</si>
  <si>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</si>
  <si>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</si>
  <si>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</si>
  <si>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</si>
  <si>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</si>
  <si>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</si>
  <si>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</si>
  <si>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</si>
  <si>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</si>
  <si>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</si>
  <si>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</si>
  <si>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</si>
  <si>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</si>
  <si>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</si>
  <si>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</si>
  <si>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</si>
  <si>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</si>
  <si>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</si>
  <si>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</si>
  <si>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</si>
  <si>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</si>
  <si>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</si>
  <si>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</si>
  <si>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</si>
  <si>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</si>
  <si>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</si>
  <si>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</si>
  <si>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</si>
  <si>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</si>
  <si>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</si>
  <si>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</si>
  <si>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</si>
  <si>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</si>
  <si>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</si>
  <si>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</si>
  <si>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</si>
  <si>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</si>
  <si>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</si>
  <si>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</si>
  <si>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</si>
  <si>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</si>
  <si>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</si>
  <si>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</si>
  <si>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</si>
  <si>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</si>
  <si>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</si>
  <si>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</si>
  <si>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</si>
  <si>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</si>
  <si>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</si>
  <si>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</si>
  <si>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</si>
  <si>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</si>
  <si>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</si>
  <si>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</si>
  <si>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</si>
  <si>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</si>
  <si>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</si>
  <si>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</si>
  <si>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</si>
  <si>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</si>
  <si>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</si>
  <si>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</si>
  <si>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</si>
  <si>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</si>
  <si>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</si>
  <si>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</si>
  <si>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</si>
  <si>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</si>
  <si>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</si>
  <si>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</si>
  <si>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</si>
  <si>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</si>
  <si>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</si>
  <si>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</si>
  <si>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</si>
  <si>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</si>
  <si>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</si>
  <si>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</si>
  <si>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</si>
  <si>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</si>
  <si>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</si>
  <si>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</si>
  <si>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</si>
  <si>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</si>
  <si>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</si>
  <si>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</si>
  <si>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</si>
  <si>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</si>
  <si>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</si>
  <si>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</si>
  <si>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</si>
  <si>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</si>
  <si>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</si>
  <si>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</si>
  <si>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</si>
  <si>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</si>
  <si>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</si>
  <si>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</si>
  <si>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</si>
  <si>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</si>
  <si>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18</t>
  </si>
  <si>
    <t>2020 год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</si>
  <si>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</si>
  <si>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</si>
  <si>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</si>
  <si>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</si>
  <si>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</si>
  <si>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</si>
  <si>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</si>
  <si>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</si>
  <si>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</si>
  <si>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</si>
  <si>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</si>
  <si>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2019 год</t>
  </si>
  <si>
    <t>городского округа город Мегион на 2019 год</t>
  </si>
  <si>
    <t>от " __"___  2018 № ____</t>
  </si>
  <si>
    <t>городского округа город Мегион на плановый период 2020 и 2021 годов</t>
  </si>
  <si>
    <t>2021 год</t>
  </si>
  <si>
    <t>Сумма на 2019 год (тыс.руб)</t>
  </si>
  <si>
    <t>от "__" _____ 2019 № ______</t>
  </si>
  <si>
    <t>Приложение 16</t>
  </si>
  <si>
    <t>Решение Думы города от 21.02.2019 №333</t>
  </si>
  <si>
    <t>Уточнение март</t>
  </si>
  <si>
    <t>План на 2019 год  (тыс.рублей)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</si>
  <si>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</si>
  <si>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</si>
  <si>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</si>
  <si>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000 01 06 10 02 04 0000 550</t>
  </si>
  <si>
    <t>Иные источники внутреннего финансирования дефицитов бюджета</t>
  </si>
  <si>
    <t>Операции по управлению остатками средств на единых счетах бюджетов</t>
  </si>
  <si>
    <t>000 01 06 10 00 00 0000 000</t>
  </si>
  <si>
    <t>4</t>
  </si>
  <si>
    <t>Исполнено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</si>
</sst>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5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0" fontId="2" fillId="2" borderId="0" xfId="2" applyFont="1" applyFill="1"/>
    <xf numFmtId="0" fontId="7" fillId="2" borderId="0" xfId="0" applyFont="1" applyFill="1"/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justify"/>
    </xf>
    <xf numFmtId="0" fontId="11" fillId="2" borderId="0" xfId="0" applyFont="1" applyFill="1"/>
    <xf numFmtId="0" fontId="11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selection activeCell="E1" sqref="E1:F3"/>
    </sheetView>
  </sheetViews>
  <sheetFormatPr defaultRowHeight="11.25" x14ac:dyDescent="0.2"/>
  <cols>
    <col min="1" max="1" width="66.28515625" style="15" customWidth="1"/>
    <col min="2" max="2" width="29.7109375" style="15" customWidth="1"/>
    <col min="3" max="3" width="17.5703125" style="15" hidden="1" customWidth="1"/>
    <col min="4" max="4" width="13.28515625" style="15" hidden="1" customWidth="1"/>
    <col min="5" max="5" width="18.42578125" style="15" customWidth="1"/>
    <col min="6" max="6" width="15.28515625" style="15" customWidth="1"/>
    <col min="7" max="7" width="1" style="15" customWidth="1"/>
    <col min="8" max="242" width="9.140625" style="15"/>
    <col min="243" max="243" width="67" style="15" customWidth="1"/>
    <col min="244" max="244" width="29.7109375" style="15" customWidth="1"/>
    <col min="245" max="245" width="20.7109375" style="15" customWidth="1"/>
    <col min="246" max="247" width="0" style="15" hidden="1" customWidth="1"/>
    <col min="248" max="498" width="9.140625" style="15"/>
    <col min="499" max="499" width="67" style="15" customWidth="1"/>
    <col min="500" max="500" width="29.7109375" style="15" customWidth="1"/>
    <col min="501" max="501" width="20.7109375" style="15" customWidth="1"/>
    <col min="502" max="503" width="0" style="15" hidden="1" customWidth="1"/>
    <col min="504" max="754" width="9.140625" style="15"/>
    <col min="755" max="755" width="67" style="15" customWidth="1"/>
    <col min="756" max="756" width="29.7109375" style="15" customWidth="1"/>
    <col min="757" max="757" width="20.7109375" style="15" customWidth="1"/>
    <col min="758" max="759" width="0" style="15" hidden="1" customWidth="1"/>
    <col min="760" max="1010" width="9.140625" style="15"/>
    <col min="1011" max="1011" width="67" style="15" customWidth="1"/>
    <col min="1012" max="1012" width="29.7109375" style="15" customWidth="1"/>
    <col min="1013" max="1013" width="20.7109375" style="15" customWidth="1"/>
    <col min="1014" max="1015" width="0" style="15" hidden="1" customWidth="1"/>
    <col min="1016" max="1266" width="9.140625" style="15"/>
    <col min="1267" max="1267" width="67" style="15" customWidth="1"/>
    <col min="1268" max="1268" width="29.7109375" style="15" customWidth="1"/>
    <col min="1269" max="1269" width="20.7109375" style="15" customWidth="1"/>
    <col min="1270" max="1271" width="0" style="15" hidden="1" customWidth="1"/>
    <col min="1272" max="1522" width="9.140625" style="15"/>
    <col min="1523" max="1523" width="67" style="15" customWidth="1"/>
    <col min="1524" max="1524" width="29.7109375" style="15" customWidth="1"/>
    <col min="1525" max="1525" width="20.7109375" style="15" customWidth="1"/>
    <col min="1526" max="1527" width="0" style="15" hidden="1" customWidth="1"/>
    <col min="1528" max="1778" width="9.140625" style="15"/>
    <col min="1779" max="1779" width="67" style="15" customWidth="1"/>
    <col min="1780" max="1780" width="29.7109375" style="15" customWidth="1"/>
    <col min="1781" max="1781" width="20.7109375" style="15" customWidth="1"/>
    <col min="1782" max="1783" width="0" style="15" hidden="1" customWidth="1"/>
    <col min="1784" max="2034" width="9.140625" style="15"/>
    <col min="2035" max="2035" width="67" style="15" customWidth="1"/>
    <col min="2036" max="2036" width="29.7109375" style="15" customWidth="1"/>
    <col min="2037" max="2037" width="20.7109375" style="15" customWidth="1"/>
    <col min="2038" max="2039" width="0" style="15" hidden="1" customWidth="1"/>
    <col min="2040" max="2290" width="9.140625" style="15"/>
    <col min="2291" max="2291" width="67" style="15" customWidth="1"/>
    <col min="2292" max="2292" width="29.7109375" style="15" customWidth="1"/>
    <col min="2293" max="2293" width="20.7109375" style="15" customWidth="1"/>
    <col min="2294" max="2295" width="0" style="15" hidden="1" customWidth="1"/>
    <col min="2296" max="2546" width="9.140625" style="15"/>
    <col min="2547" max="2547" width="67" style="15" customWidth="1"/>
    <col min="2548" max="2548" width="29.7109375" style="15" customWidth="1"/>
    <col min="2549" max="2549" width="20.7109375" style="15" customWidth="1"/>
    <col min="2550" max="2551" width="0" style="15" hidden="1" customWidth="1"/>
    <col min="2552" max="2802" width="9.140625" style="15"/>
    <col min="2803" max="2803" width="67" style="15" customWidth="1"/>
    <col min="2804" max="2804" width="29.7109375" style="15" customWidth="1"/>
    <col min="2805" max="2805" width="20.7109375" style="15" customWidth="1"/>
    <col min="2806" max="2807" width="0" style="15" hidden="1" customWidth="1"/>
    <col min="2808" max="3058" width="9.140625" style="15"/>
    <col min="3059" max="3059" width="67" style="15" customWidth="1"/>
    <col min="3060" max="3060" width="29.7109375" style="15" customWidth="1"/>
    <col min="3061" max="3061" width="20.7109375" style="15" customWidth="1"/>
    <col min="3062" max="3063" width="0" style="15" hidden="1" customWidth="1"/>
    <col min="3064" max="3314" width="9.140625" style="15"/>
    <col min="3315" max="3315" width="67" style="15" customWidth="1"/>
    <col min="3316" max="3316" width="29.7109375" style="15" customWidth="1"/>
    <col min="3317" max="3317" width="20.7109375" style="15" customWidth="1"/>
    <col min="3318" max="3319" width="0" style="15" hidden="1" customWidth="1"/>
    <col min="3320" max="3570" width="9.140625" style="15"/>
    <col min="3571" max="3571" width="67" style="15" customWidth="1"/>
    <col min="3572" max="3572" width="29.7109375" style="15" customWidth="1"/>
    <col min="3573" max="3573" width="20.7109375" style="15" customWidth="1"/>
    <col min="3574" max="3575" width="0" style="15" hidden="1" customWidth="1"/>
    <col min="3576" max="3826" width="9.140625" style="15"/>
    <col min="3827" max="3827" width="67" style="15" customWidth="1"/>
    <col min="3828" max="3828" width="29.7109375" style="15" customWidth="1"/>
    <col min="3829" max="3829" width="20.7109375" style="15" customWidth="1"/>
    <col min="3830" max="3831" width="0" style="15" hidden="1" customWidth="1"/>
    <col min="3832" max="4082" width="9.140625" style="15"/>
    <col min="4083" max="4083" width="67" style="15" customWidth="1"/>
    <col min="4084" max="4084" width="29.7109375" style="15" customWidth="1"/>
    <col min="4085" max="4085" width="20.7109375" style="15" customWidth="1"/>
    <col min="4086" max="4087" width="0" style="15" hidden="1" customWidth="1"/>
    <col min="4088" max="4338" width="9.140625" style="15"/>
    <col min="4339" max="4339" width="67" style="15" customWidth="1"/>
    <col min="4340" max="4340" width="29.7109375" style="15" customWidth="1"/>
    <col min="4341" max="4341" width="20.7109375" style="15" customWidth="1"/>
    <col min="4342" max="4343" width="0" style="15" hidden="1" customWidth="1"/>
    <col min="4344" max="4594" width="9.140625" style="15"/>
    <col min="4595" max="4595" width="67" style="15" customWidth="1"/>
    <col min="4596" max="4596" width="29.7109375" style="15" customWidth="1"/>
    <col min="4597" max="4597" width="20.7109375" style="15" customWidth="1"/>
    <col min="4598" max="4599" width="0" style="15" hidden="1" customWidth="1"/>
    <col min="4600" max="4850" width="9.140625" style="15"/>
    <col min="4851" max="4851" width="67" style="15" customWidth="1"/>
    <col min="4852" max="4852" width="29.7109375" style="15" customWidth="1"/>
    <col min="4853" max="4853" width="20.7109375" style="15" customWidth="1"/>
    <col min="4854" max="4855" width="0" style="15" hidden="1" customWidth="1"/>
    <col min="4856" max="5106" width="9.140625" style="15"/>
    <col min="5107" max="5107" width="67" style="15" customWidth="1"/>
    <col min="5108" max="5108" width="29.7109375" style="15" customWidth="1"/>
    <col min="5109" max="5109" width="20.7109375" style="15" customWidth="1"/>
    <col min="5110" max="5111" width="0" style="15" hidden="1" customWidth="1"/>
    <col min="5112" max="5362" width="9.140625" style="15"/>
    <col min="5363" max="5363" width="67" style="15" customWidth="1"/>
    <col min="5364" max="5364" width="29.7109375" style="15" customWidth="1"/>
    <col min="5365" max="5365" width="20.7109375" style="15" customWidth="1"/>
    <col min="5366" max="5367" width="0" style="15" hidden="1" customWidth="1"/>
    <col min="5368" max="5618" width="9.140625" style="15"/>
    <col min="5619" max="5619" width="67" style="15" customWidth="1"/>
    <col min="5620" max="5620" width="29.7109375" style="15" customWidth="1"/>
    <col min="5621" max="5621" width="20.7109375" style="15" customWidth="1"/>
    <col min="5622" max="5623" width="0" style="15" hidden="1" customWidth="1"/>
    <col min="5624" max="5874" width="9.140625" style="15"/>
    <col min="5875" max="5875" width="67" style="15" customWidth="1"/>
    <col min="5876" max="5876" width="29.7109375" style="15" customWidth="1"/>
    <col min="5877" max="5877" width="20.7109375" style="15" customWidth="1"/>
    <col min="5878" max="5879" width="0" style="15" hidden="1" customWidth="1"/>
    <col min="5880" max="6130" width="9.140625" style="15"/>
    <col min="6131" max="6131" width="67" style="15" customWidth="1"/>
    <col min="6132" max="6132" width="29.7109375" style="15" customWidth="1"/>
    <col min="6133" max="6133" width="20.7109375" style="15" customWidth="1"/>
    <col min="6134" max="6135" width="0" style="15" hidden="1" customWidth="1"/>
    <col min="6136" max="6386" width="9.140625" style="15"/>
    <col min="6387" max="6387" width="67" style="15" customWidth="1"/>
    <col min="6388" max="6388" width="29.7109375" style="15" customWidth="1"/>
    <col min="6389" max="6389" width="20.7109375" style="15" customWidth="1"/>
    <col min="6390" max="6391" width="0" style="15" hidden="1" customWidth="1"/>
    <col min="6392" max="6642" width="9.140625" style="15"/>
    <col min="6643" max="6643" width="67" style="15" customWidth="1"/>
    <col min="6644" max="6644" width="29.7109375" style="15" customWidth="1"/>
    <col min="6645" max="6645" width="20.7109375" style="15" customWidth="1"/>
    <col min="6646" max="6647" width="0" style="15" hidden="1" customWidth="1"/>
    <col min="6648" max="6898" width="9.140625" style="15"/>
    <col min="6899" max="6899" width="67" style="15" customWidth="1"/>
    <col min="6900" max="6900" width="29.7109375" style="15" customWidth="1"/>
    <col min="6901" max="6901" width="20.7109375" style="15" customWidth="1"/>
    <col min="6902" max="6903" width="0" style="15" hidden="1" customWidth="1"/>
    <col min="6904" max="7154" width="9.140625" style="15"/>
    <col min="7155" max="7155" width="67" style="15" customWidth="1"/>
    <col min="7156" max="7156" width="29.7109375" style="15" customWidth="1"/>
    <col min="7157" max="7157" width="20.7109375" style="15" customWidth="1"/>
    <col min="7158" max="7159" width="0" style="15" hidden="1" customWidth="1"/>
    <col min="7160" max="7410" width="9.140625" style="15"/>
    <col min="7411" max="7411" width="67" style="15" customWidth="1"/>
    <col min="7412" max="7412" width="29.7109375" style="15" customWidth="1"/>
    <col min="7413" max="7413" width="20.7109375" style="15" customWidth="1"/>
    <col min="7414" max="7415" width="0" style="15" hidden="1" customWidth="1"/>
    <col min="7416" max="7666" width="9.140625" style="15"/>
    <col min="7667" max="7667" width="67" style="15" customWidth="1"/>
    <col min="7668" max="7668" width="29.7109375" style="15" customWidth="1"/>
    <col min="7669" max="7669" width="20.7109375" style="15" customWidth="1"/>
    <col min="7670" max="7671" width="0" style="15" hidden="1" customWidth="1"/>
    <col min="7672" max="7922" width="9.140625" style="15"/>
    <col min="7923" max="7923" width="67" style="15" customWidth="1"/>
    <col min="7924" max="7924" width="29.7109375" style="15" customWidth="1"/>
    <col min="7925" max="7925" width="20.7109375" style="15" customWidth="1"/>
    <col min="7926" max="7927" width="0" style="15" hidden="1" customWidth="1"/>
    <col min="7928" max="8178" width="9.140625" style="15"/>
    <col min="8179" max="8179" width="67" style="15" customWidth="1"/>
    <col min="8180" max="8180" width="29.7109375" style="15" customWidth="1"/>
    <col min="8181" max="8181" width="20.7109375" style="15" customWidth="1"/>
    <col min="8182" max="8183" width="0" style="15" hidden="1" customWidth="1"/>
    <col min="8184" max="8434" width="9.140625" style="15"/>
    <col min="8435" max="8435" width="67" style="15" customWidth="1"/>
    <col min="8436" max="8436" width="29.7109375" style="15" customWidth="1"/>
    <col min="8437" max="8437" width="20.7109375" style="15" customWidth="1"/>
    <col min="8438" max="8439" width="0" style="15" hidden="1" customWidth="1"/>
    <col min="8440" max="8690" width="9.140625" style="15"/>
    <col min="8691" max="8691" width="67" style="15" customWidth="1"/>
    <col min="8692" max="8692" width="29.7109375" style="15" customWidth="1"/>
    <col min="8693" max="8693" width="20.7109375" style="15" customWidth="1"/>
    <col min="8694" max="8695" width="0" style="15" hidden="1" customWidth="1"/>
    <col min="8696" max="8946" width="9.140625" style="15"/>
    <col min="8947" max="8947" width="67" style="15" customWidth="1"/>
    <col min="8948" max="8948" width="29.7109375" style="15" customWidth="1"/>
    <col min="8949" max="8949" width="20.7109375" style="15" customWidth="1"/>
    <col min="8950" max="8951" width="0" style="15" hidden="1" customWidth="1"/>
    <col min="8952" max="9202" width="9.140625" style="15"/>
    <col min="9203" max="9203" width="67" style="15" customWidth="1"/>
    <col min="9204" max="9204" width="29.7109375" style="15" customWidth="1"/>
    <col min="9205" max="9205" width="20.7109375" style="15" customWidth="1"/>
    <col min="9206" max="9207" width="0" style="15" hidden="1" customWidth="1"/>
    <col min="9208" max="9458" width="9.140625" style="15"/>
    <col min="9459" max="9459" width="67" style="15" customWidth="1"/>
    <col min="9460" max="9460" width="29.7109375" style="15" customWidth="1"/>
    <col min="9461" max="9461" width="20.7109375" style="15" customWidth="1"/>
    <col min="9462" max="9463" width="0" style="15" hidden="1" customWidth="1"/>
    <col min="9464" max="9714" width="9.140625" style="15"/>
    <col min="9715" max="9715" width="67" style="15" customWidth="1"/>
    <col min="9716" max="9716" width="29.7109375" style="15" customWidth="1"/>
    <col min="9717" max="9717" width="20.7109375" style="15" customWidth="1"/>
    <col min="9718" max="9719" width="0" style="15" hidden="1" customWidth="1"/>
    <col min="9720" max="9970" width="9.140625" style="15"/>
    <col min="9971" max="9971" width="67" style="15" customWidth="1"/>
    <col min="9972" max="9972" width="29.7109375" style="15" customWidth="1"/>
    <col min="9973" max="9973" width="20.7109375" style="15" customWidth="1"/>
    <col min="9974" max="9975" width="0" style="15" hidden="1" customWidth="1"/>
    <col min="9976" max="10226" width="9.140625" style="15"/>
    <col min="10227" max="10227" width="67" style="15" customWidth="1"/>
    <col min="10228" max="10228" width="29.7109375" style="15" customWidth="1"/>
    <col min="10229" max="10229" width="20.7109375" style="15" customWidth="1"/>
    <col min="10230" max="10231" width="0" style="15" hidden="1" customWidth="1"/>
    <col min="10232" max="10482" width="9.140625" style="15"/>
    <col min="10483" max="10483" width="67" style="15" customWidth="1"/>
    <col min="10484" max="10484" width="29.7109375" style="15" customWidth="1"/>
    <col min="10485" max="10485" width="20.7109375" style="15" customWidth="1"/>
    <col min="10486" max="10487" width="0" style="15" hidden="1" customWidth="1"/>
    <col min="10488" max="10738" width="9.140625" style="15"/>
    <col min="10739" max="10739" width="67" style="15" customWidth="1"/>
    <col min="10740" max="10740" width="29.7109375" style="15" customWidth="1"/>
    <col min="10741" max="10741" width="20.7109375" style="15" customWidth="1"/>
    <col min="10742" max="10743" width="0" style="15" hidden="1" customWidth="1"/>
    <col min="10744" max="10994" width="9.140625" style="15"/>
    <col min="10995" max="10995" width="67" style="15" customWidth="1"/>
    <col min="10996" max="10996" width="29.7109375" style="15" customWidth="1"/>
    <col min="10997" max="10997" width="20.7109375" style="15" customWidth="1"/>
    <col min="10998" max="10999" width="0" style="15" hidden="1" customWidth="1"/>
    <col min="11000" max="11250" width="9.140625" style="15"/>
    <col min="11251" max="11251" width="67" style="15" customWidth="1"/>
    <col min="11252" max="11252" width="29.7109375" style="15" customWidth="1"/>
    <col min="11253" max="11253" width="20.7109375" style="15" customWidth="1"/>
    <col min="11254" max="11255" width="0" style="15" hidden="1" customWidth="1"/>
    <col min="11256" max="11506" width="9.140625" style="15"/>
    <col min="11507" max="11507" width="67" style="15" customWidth="1"/>
    <col min="11508" max="11508" width="29.7109375" style="15" customWidth="1"/>
    <col min="11509" max="11509" width="20.7109375" style="15" customWidth="1"/>
    <col min="11510" max="11511" width="0" style="15" hidden="1" customWidth="1"/>
    <col min="11512" max="11762" width="9.140625" style="15"/>
    <col min="11763" max="11763" width="67" style="15" customWidth="1"/>
    <col min="11764" max="11764" width="29.7109375" style="15" customWidth="1"/>
    <col min="11765" max="11765" width="20.7109375" style="15" customWidth="1"/>
    <col min="11766" max="11767" width="0" style="15" hidden="1" customWidth="1"/>
    <col min="11768" max="12018" width="9.140625" style="15"/>
    <col min="12019" max="12019" width="67" style="15" customWidth="1"/>
    <col min="12020" max="12020" width="29.7109375" style="15" customWidth="1"/>
    <col min="12021" max="12021" width="20.7109375" style="15" customWidth="1"/>
    <col min="12022" max="12023" width="0" style="15" hidden="1" customWidth="1"/>
    <col min="12024" max="12274" width="9.140625" style="15"/>
    <col min="12275" max="12275" width="67" style="15" customWidth="1"/>
    <col min="12276" max="12276" width="29.7109375" style="15" customWidth="1"/>
    <col min="12277" max="12277" width="20.7109375" style="15" customWidth="1"/>
    <col min="12278" max="12279" width="0" style="15" hidden="1" customWidth="1"/>
    <col min="12280" max="12530" width="9.140625" style="15"/>
    <col min="12531" max="12531" width="67" style="15" customWidth="1"/>
    <col min="12532" max="12532" width="29.7109375" style="15" customWidth="1"/>
    <col min="12533" max="12533" width="20.7109375" style="15" customWidth="1"/>
    <col min="12534" max="12535" width="0" style="15" hidden="1" customWidth="1"/>
    <col min="12536" max="12786" width="9.140625" style="15"/>
    <col min="12787" max="12787" width="67" style="15" customWidth="1"/>
    <col min="12788" max="12788" width="29.7109375" style="15" customWidth="1"/>
    <col min="12789" max="12789" width="20.7109375" style="15" customWidth="1"/>
    <col min="12790" max="12791" width="0" style="15" hidden="1" customWidth="1"/>
    <col min="12792" max="13042" width="9.140625" style="15"/>
    <col min="13043" max="13043" width="67" style="15" customWidth="1"/>
    <col min="13044" max="13044" width="29.7109375" style="15" customWidth="1"/>
    <col min="13045" max="13045" width="20.7109375" style="15" customWidth="1"/>
    <col min="13046" max="13047" width="0" style="15" hidden="1" customWidth="1"/>
    <col min="13048" max="13298" width="9.140625" style="15"/>
    <col min="13299" max="13299" width="67" style="15" customWidth="1"/>
    <col min="13300" max="13300" width="29.7109375" style="15" customWidth="1"/>
    <col min="13301" max="13301" width="20.7109375" style="15" customWidth="1"/>
    <col min="13302" max="13303" width="0" style="15" hidden="1" customWidth="1"/>
    <col min="13304" max="13554" width="9.140625" style="15"/>
    <col min="13555" max="13555" width="67" style="15" customWidth="1"/>
    <col min="13556" max="13556" width="29.7109375" style="15" customWidth="1"/>
    <col min="13557" max="13557" width="20.7109375" style="15" customWidth="1"/>
    <col min="13558" max="13559" width="0" style="15" hidden="1" customWidth="1"/>
    <col min="13560" max="13810" width="9.140625" style="15"/>
    <col min="13811" max="13811" width="67" style="15" customWidth="1"/>
    <col min="13812" max="13812" width="29.7109375" style="15" customWidth="1"/>
    <col min="13813" max="13813" width="20.7109375" style="15" customWidth="1"/>
    <col min="13814" max="13815" width="0" style="15" hidden="1" customWidth="1"/>
    <col min="13816" max="14066" width="9.140625" style="15"/>
    <col min="14067" max="14067" width="67" style="15" customWidth="1"/>
    <col min="14068" max="14068" width="29.7109375" style="15" customWidth="1"/>
    <col min="14069" max="14069" width="20.7109375" style="15" customWidth="1"/>
    <col min="14070" max="14071" width="0" style="15" hidden="1" customWidth="1"/>
    <col min="14072" max="14322" width="9.140625" style="15"/>
    <col min="14323" max="14323" width="67" style="15" customWidth="1"/>
    <col min="14324" max="14324" width="29.7109375" style="15" customWidth="1"/>
    <col min="14325" max="14325" width="20.7109375" style="15" customWidth="1"/>
    <col min="14326" max="14327" width="0" style="15" hidden="1" customWidth="1"/>
    <col min="14328" max="14578" width="9.140625" style="15"/>
    <col min="14579" max="14579" width="67" style="15" customWidth="1"/>
    <col min="14580" max="14580" width="29.7109375" style="15" customWidth="1"/>
    <col min="14581" max="14581" width="20.7109375" style="15" customWidth="1"/>
    <col min="14582" max="14583" width="0" style="15" hidden="1" customWidth="1"/>
    <col min="14584" max="14834" width="9.140625" style="15"/>
    <col min="14835" max="14835" width="67" style="15" customWidth="1"/>
    <col min="14836" max="14836" width="29.7109375" style="15" customWidth="1"/>
    <col min="14837" max="14837" width="20.7109375" style="15" customWidth="1"/>
    <col min="14838" max="14839" width="0" style="15" hidden="1" customWidth="1"/>
    <col min="14840" max="15090" width="9.140625" style="15"/>
    <col min="15091" max="15091" width="67" style="15" customWidth="1"/>
    <col min="15092" max="15092" width="29.7109375" style="15" customWidth="1"/>
    <col min="15093" max="15093" width="20.7109375" style="15" customWidth="1"/>
    <col min="15094" max="15095" width="0" style="15" hidden="1" customWidth="1"/>
    <col min="15096" max="15346" width="9.140625" style="15"/>
    <col min="15347" max="15347" width="67" style="15" customWidth="1"/>
    <col min="15348" max="15348" width="29.7109375" style="15" customWidth="1"/>
    <col min="15349" max="15349" width="20.7109375" style="15" customWidth="1"/>
    <col min="15350" max="15351" width="0" style="15" hidden="1" customWidth="1"/>
    <col min="15352" max="15602" width="9.140625" style="15"/>
    <col min="15603" max="15603" width="67" style="15" customWidth="1"/>
    <col min="15604" max="15604" width="29.7109375" style="15" customWidth="1"/>
    <col min="15605" max="15605" width="20.7109375" style="15" customWidth="1"/>
    <col min="15606" max="15607" width="0" style="15" hidden="1" customWidth="1"/>
    <col min="15608" max="15858" width="9.140625" style="15"/>
    <col min="15859" max="15859" width="67" style="15" customWidth="1"/>
    <col min="15860" max="15860" width="29.7109375" style="15" customWidth="1"/>
    <col min="15861" max="15861" width="20.7109375" style="15" customWidth="1"/>
    <col min="15862" max="15863" width="0" style="15" hidden="1" customWidth="1"/>
    <col min="15864" max="16114" width="9.140625" style="15"/>
    <col min="16115" max="16115" width="67" style="15" customWidth="1"/>
    <col min="16116" max="16116" width="29.7109375" style="15" customWidth="1"/>
    <col min="16117" max="16117" width="20.7109375" style="15" customWidth="1"/>
    <col min="16118" max="16119" width="0" style="15" hidden="1" customWidth="1"/>
    <col min="16120" max="16384" width="9.140625" style="15"/>
  </cols>
  <sheetData>
    <row r="1" spans="1:6" s="44" customFormat="1" ht="12.75" x14ac:dyDescent="0.2">
      <c r="A1" s="43"/>
      <c r="B1" s="43"/>
      <c r="C1" s="43"/>
      <c r="D1" s="43"/>
      <c r="E1" s="13"/>
      <c r="F1" s="43"/>
    </row>
    <row r="2" spans="1:6" s="44" customFormat="1" ht="12.75" x14ac:dyDescent="0.2">
      <c r="A2" s="43"/>
      <c r="B2" s="43"/>
      <c r="C2" s="43"/>
      <c r="D2" s="43"/>
      <c r="E2" s="13"/>
      <c r="F2" s="43"/>
    </row>
    <row r="3" spans="1:6" s="44" customFormat="1" ht="12.75" x14ac:dyDescent="0.2">
      <c r="A3" s="43"/>
      <c r="B3" s="43"/>
      <c r="C3" s="43"/>
      <c r="D3" s="43"/>
      <c r="E3" s="13"/>
      <c r="F3" s="43"/>
    </row>
    <row r="4" spans="1:6" s="44" customFormat="1" ht="12.75" x14ac:dyDescent="0.2">
      <c r="A4" s="43"/>
      <c r="B4" s="43"/>
      <c r="C4" s="43"/>
      <c r="D4" s="43"/>
      <c r="E4" s="43"/>
      <c r="F4" s="43"/>
    </row>
    <row r="5" spans="1:6" s="44" customFormat="1" ht="6.75" customHeight="1" x14ac:dyDescent="0.2">
      <c r="A5" s="45" t="s">
        <v>121</v>
      </c>
      <c r="B5" s="45"/>
      <c r="C5" s="45"/>
      <c r="D5" s="45"/>
      <c r="E5" s="45"/>
      <c r="F5" s="45"/>
    </row>
    <row r="6" spans="1:6" s="44" customFormat="1" ht="28.5" customHeight="1" x14ac:dyDescent="0.2">
      <c r="A6" s="46"/>
      <c r="B6" s="46"/>
      <c r="C6" s="46"/>
      <c r="D6" s="46"/>
      <c r="E6" s="46"/>
      <c r="F6" s="46"/>
    </row>
    <row r="7" spans="1:6" ht="15" customHeight="1" x14ac:dyDescent="0.2">
      <c r="A7" s="48" t="s">
        <v>2</v>
      </c>
      <c r="B7" s="49" t="s">
        <v>3</v>
      </c>
      <c r="C7" s="50" t="s">
        <v>129</v>
      </c>
      <c r="D7" s="52" t="s">
        <v>130</v>
      </c>
      <c r="E7" s="47" t="s">
        <v>131</v>
      </c>
      <c r="F7" s="47" t="s">
        <v>140</v>
      </c>
    </row>
    <row r="8" spans="1:6" ht="21.75" customHeight="1" x14ac:dyDescent="0.2">
      <c r="A8" s="48"/>
      <c r="B8" s="49"/>
      <c r="C8" s="51"/>
      <c r="D8" s="53"/>
      <c r="E8" s="47"/>
      <c r="F8" s="47"/>
    </row>
    <row r="9" spans="1:6" s="20" customFormat="1" x14ac:dyDescent="0.2">
      <c r="A9" s="16">
        <v>1</v>
      </c>
      <c r="B9" s="17">
        <v>2</v>
      </c>
      <c r="C9" s="18" t="s">
        <v>4</v>
      </c>
      <c r="D9" s="19">
        <v>4</v>
      </c>
      <c r="E9" s="18" t="s">
        <v>4</v>
      </c>
      <c r="F9" s="18" t="s">
        <v>139</v>
      </c>
    </row>
    <row r="10" spans="1:6" x14ac:dyDescent="0.2">
      <c r="A10" s="21" t="s">
        <v>5</v>
      </c>
      <c r="B10" s="22" t="s">
        <v>6</v>
      </c>
      <c r="C10" s="23">
        <f>SUM(C11+C16+C21)</f>
        <v>122908.20000000001</v>
      </c>
      <c r="D10" s="23">
        <f t="shared" ref="D10" si="0">SUM(D11+D16+D21)</f>
        <v>0</v>
      </c>
      <c r="E10" s="24">
        <f>SUM(E11+E16+E21)</f>
        <v>122908.20000000001</v>
      </c>
      <c r="F10" s="23">
        <f>SUM(F11+F16+F21)+25500</f>
        <v>-48138</v>
      </c>
    </row>
    <row r="11" spans="1:6" ht="22.5" x14ac:dyDescent="0.2">
      <c r="A11" s="21" t="s">
        <v>7</v>
      </c>
      <c r="B11" s="22" t="s">
        <v>8</v>
      </c>
      <c r="C11" s="23">
        <f>C13</f>
        <v>0</v>
      </c>
      <c r="D11" s="23">
        <f t="shared" ref="D11:F11" si="1">D13</f>
        <v>0</v>
      </c>
      <c r="E11" s="24">
        <f t="shared" si="1"/>
        <v>0</v>
      </c>
      <c r="F11" s="23">
        <f t="shared" si="1"/>
        <v>0</v>
      </c>
    </row>
    <row r="12" spans="1:6" ht="22.5" x14ac:dyDescent="0.2">
      <c r="A12" s="25" t="s">
        <v>9</v>
      </c>
      <c r="B12" s="26" t="s">
        <v>10</v>
      </c>
      <c r="C12" s="26" t="s">
        <v>11</v>
      </c>
      <c r="D12" s="19"/>
      <c r="E12" s="27" t="s">
        <v>11</v>
      </c>
      <c r="F12" s="26" t="s">
        <v>11</v>
      </c>
    </row>
    <row r="13" spans="1:6" ht="22.5" x14ac:dyDescent="0.2">
      <c r="A13" s="25" t="s">
        <v>12</v>
      </c>
      <c r="B13" s="26" t="s">
        <v>13</v>
      </c>
      <c r="C13" s="28">
        <f>C15</f>
        <v>0</v>
      </c>
      <c r="D13" s="28">
        <f t="shared" ref="D13" si="2">D15</f>
        <v>0</v>
      </c>
      <c r="E13" s="29">
        <f>E15</f>
        <v>0</v>
      </c>
      <c r="F13" s="28">
        <f>F15</f>
        <v>0</v>
      </c>
    </row>
    <row r="14" spans="1:6" ht="22.5" x14ac:dyDescent="0.2">
      <c r="A14" s="25" t="s">
        <v>14</v>
      </c>
      <c r="B14" s="26" t="s">
        <v>15</v>
      </c>
      <c r="C14" s="28">
        <f>SUM(C15)</f>
        <v>0</v>
      </c>
      <c r="D14" s="19"/>
      <c r="E14" s="29">
        <f>SUM(E15)</f>
        <v>0</v>
      </c>
      <c r="F14" s="28">
        <f>SUM(F15)</f>
        <v>0</v>
      </c>
    </row>
    <row r="15" spans="1:6" ht="22.5" x14ac:dyDescent="0.2">
      <c r="A15" s="25" t="s">
        <v>16</v>
      </c>
      <c r="B15" s="26" t="s">
        <v>17</v>
      </c>
      <c r="C15" s="28">
        <v>0</v>
      </c>
      <c r="D15" s="28">
        <v>0</v>
      </c>
      <c r="E15" s="29">
        <v>0</v>
      </c>
      <c r="F15" s="28">
        <v>0</v>
      </c>
    </row>
    <row r="16" spans="1:6" x14ac:dyDescent="0.2">
      <c r="A16" s="21" t="s">
        <v>18</v>
      </c>
      <c r="B16" s="22" t="s">
        <v>19</v>
      </c>
      <c r="C16" s="23">
        <f>SUM(C17+C19)</f>
        <v>212908.2</v>
      </c>
      <c r="D16" s="23">
        <f t="shared" ref="D16" si="3">SUM(D17+D19)</f>
        <v>0</v>
      </c>
      <c r="E16" s="24">
        <f>SUM(E17+E19)</f>
        <v>212908.2</v>
      </c>
      <c r="F16" s="23">
        <f>SUM(F17+F19)</f>
        <v>0</v>
      </c>
    </row>
    <row r="17" spans="1:6" x14ac:dyDescent="0.2">
      <c r="A17" s="25" t="s">
        <v>20</v>
      </c>
      <c r="B17" s="26" t="s">
        <v>21</v>
      </c>
      <c r="C17" s="28">
        <f>SUM(C18)</f>
        <v>242908.2</v>
      </c>
      <c r="D17" s="28">
        <f t="shared" ref="D17" si="4">SUM(D18)</f>
        <v>0</v>
      </c>
      <c r="E17" s="29">
        <f>SUM(E18)</f>
        <v>242908.2</v>
      </c>
      <c r="F17" s="28">
        <v>30000</v>
      </c>
    </row>
    <row r="18" spans="1:6" ht="22.5" x14ac:dyDescent="0.2">
      <c r="A18" s="25" t="s">
        <v>22</v>
      </c>
      <c r="B18" s="26" t="s">
        <v>119</v>
      </c>
      <c r="C18" s="28">
        <v>242908.2</v>
      </c>
      <c r="D18" s="19"/>
      <c r="E18" s="29">
        <f>SUM(C18+D18)</f>
        <v>242908.2</v>
      </c>
      <c r="F18" s="28">
        <v>30000</v>
      </c>
    </row>
    <row r="19" spans="1:6" x14ac:dyDescent="0.2">
      <c r="A19" s="25" t="s">
        <v>23</v>
      </c>
      <c r="B19" s="26" t="s">
        <v>24</v>
      </c>
      <c r="C19" s="28">
        <f>SUM(C20)</f>
        <v>-30000</v>
      </c>
      <c r="D19" s="28">
        <f t="shared" ref="D19" si="5">SUM(D20)</f>
        <v>0</v>
      </c>
      <c r="E19" s="29">
        <f>SUM(E20)</f>
        <v>-30000</v>
      </c>
      <c r="F19" s="28">
        <v>-30000</v>
      </c>
    </row>
    <row r="20" spans="1:6" ht="22.5" x14ac:dyDescent="0.2">
      <c r="A20" s="25" t="s">
        <v>25</v>
      </c>
      <c r="B20" s="26" t="s">
        <v>120</v>
      </c>
      <c r="C20" s="28">
        <v>-30000</v>
      </c>
      <c r="D20" s="30"/>
      <c r="E20" s="29">
        <v>-30000</v>
      </c>
      <c r="F20" s="28">
        <v>-30000</v>
      </c>
    </row>
    <row r="21" spans="1:6" s="14" customFormat="1" ht="22.5" x14ac:dyDescent="0.2">
      <c r="A21" s="21" t="s">
        <v>26</v>
      </c>
      <c r="B21" s="22" t="s">
        <v>27</v>
      </c>
      <c r="C21" s="23">
        <f>C22+C24</f>
        <v>-90000</v>
      </c>
      <c r="D21" s="23">
        <f t="shared" ref="D21" si="6">D22+D24</f>
        <v>0</v>
      </c>
      <c r="E21" s="24">
        <f>SUM(E22+E24)</f>
        <v>-90000</v>
      </c>
      <c r="F21" s="23">
        <f>SUM(F22+F24)</f>
        <v>-73638</v>
      </c>
    </row>
    <row r="22" spans="1:6" s="14" customFormat="1" ht="22.5" x14ac:dyDescent="0.2">
      <c r="A22" s="25" t="s">
        <v>28</v>
      </c>
      <c r="B22" s="26" t="s">
        <v>29</v>
      </c>
      <c r="C22" s="28">
        <f>C23</f>
        <v>0</v>
      </c>
      <c r="D22" s="28">
        <f t="shared" ref="D22" si="7">D23</f>
        <v>0</v>
      </c>
      <c r="E22" s="29">
        <f>SUM(E23)</f>
        <v>0</v>
      </c>
      <c r="F22" s="28">
        <f>SUM(F23)</f>
        <v>0</v>
      </c>
    </row>
    <row r="23" spans="1:6" s="14" customFormat="1" ht="22.5" x14ac:dyDescent="0.2">
      <c r="A23" s="25" t="s">
        <v>30</v>
      </c>
      <c r="B23" s="26" t="s">
        <v>117</v>
      </c>
      <c r="C23" s="28">
        <v>0</v>
      </c>
      <c r="D23" s="31"/>
      <c r="E23" s="29">
        <f>SUM(C23+D23)</f>
        <v>0</v>
      </c>
      <c r="F23" s="28">
        <f>SUM(D23+E23)</f>
        <v>0</v>
      </c>
    </row>
    <row r="24" spans="1:6" s="14" customFormat="1" ht="22.5" x14ac:dyDescent="0.2">
      <c r="A24" s="25" t="s">
        <v>31</v>
      </c>
      <c r="B24" s="26" t="s">
        <v>32</v>
      </c>
      <c r="C24" s="28">
        <f>SUM(C25)</f>
        <v>-90000</v>
      </c>
      <c r="D24" s="28">
        <f t="shared" ref="D24" si="8">SUM(D25)</f>
        <v>0</v>
      </c>
      <c r="E24" s="29">
        <f>SUM(E25)</f>
        <v>-90000</v>
      </c>
      <c r="F24" s="28">
        <f>SUM(F25)</f>
        <v>-73638</v>
      </c>
    </row>
    <row r="25" spans="1:6" s="14" customFormat="1" ht="22.5" x14ac:dyDescent="0.2">
      <c r="A25" s="25" t="s">
        <v>33</v>
      </c>
      <c r="B25" s="26" t="s">
        <v>118</v>
      </c>
      <c r="C25" s="28">
        <v>-90000</v>
      </c>
      <c r="D25" s="19"/>
      <c r="E25" s="29">
        <v>-90000</v>
      </c>
      <c r="F25" s="28">
        <v>-73638</v>
      </c>
    </row>
    <row r="26" spans="1:6" s="14" customFormat="1" hidden="1" x14ac:dyDescent="0.2">
      <c r="A26" s="21" t="s">
        <v>34</v>
      </c>
      <c r="B26" s="22" t="s">
        <v>35</v>
      </c>
      <c r="C26" s="23">
        <f>C27+C30+C33</f>
        <v>0</v>
      </c>
      <c r="D26" s="19"/>
      <c r="E26" s="24">
        <f>E27+E30+E33</f>
        <v>0</v>
      </c>
      <c r="F26" s="23">
        <f>F27+F30+F33</f>
        <v>0</v>
      </c>
    </row>
    <row r="27" spans="1:6" s="14" customFormat="1" ht="22.5" hidden="1" x14ac:dyDescent="0.2">
      <c r="A27" s="25" t="s">
        <v>36</v>
      </c>
      <c r="B27" s="26" t="s">
        <v>37</v>
      </c>
      <c r="C27" s="28">
        <f>C28</f>
        <v>0</v>
      </c>
      <c r="D27" s="19"/>
      <c r="E27" s="29">
        <f>E28</f>
        <v>0</v>
      </c>
      <c r="F27" s="28">
        <f>F28</f>
        <v>0</v>
      </c>
    </row>
    <row r="28" spans="1:6" s="14" customFormat="1" ht="22.5" hidden="1" x14ac:dyDescent="0.2">
      <c r="A28" s="25" t="s">
        <v>38</v>
      </c>
      <c r="B28" s="26" t="s">
        <v>39</v>
      </c>
      <c r="C28" s="28">
        <f>C29</f>
        <v>0</v>
      </c>
      <c r="D28" s="19"/>
      <c r="E28" s="29">
        <f>E29</f>
        <v>0</v>
      </c>
      <c r="F28" s="28">
        <f>F29</f>
        <v>0</v>
      </c>
    </row>
    <row r="29" spans="1:6" s="14" customFormat="1" ht="22.5" hidden="1" x14ac:dyDescent="0.2">
      <c r="A29" s="25" t="s">
        <v>40</v>
      </c>
      <c r="B29" s="26" t="s">
        <v>41</v>
      </c>
      <c r="C29" s="28">
        <v>0</v>
      </c>
      <c r="D29" s="19"/>
      <c r="E29" s="29">
        <v>0</v>
      </c>
      <c r="F29" s="28">
        <v>0</v>
      </c>
    </row>
    <row r="30" spans="1:6" s="14" customFormat="1" ht="22.5" hidden="1" x14ac:dyDescent="0.2">
      <c r="A30" s="25" t="s">
        <v>42</v>
      </c>
      <c r="B30" s="26" t="s">
        <v>43</v>
      </c>
      <c r="C30" s="28">
        <f>C31</f>
        <v>0</v>
      </c>
      <c r="D30" s="19"/>
      <c r="E30" s="29">
        <f>E31</f>
        <v>0</v>
      </c>
      <c r="F30" s="28">
        <f>F31</f>
        <v>0</v>
      </c>
    </row>
    <row r="31" spans="1:6" s="14" customFormat="1" ht="56.25" hidden="1" x14ac:dyDescent="0.2">
      <c r="A31" s="25" t="s">
        <v>44</v>
      </c>
      <c r="B31" s="26" t="s">
        <v>45</v>
      </c>
      <c r="C31" s="28">
        <f>C32</f>
        <v>0</v>
      </c>
      <c r="D31" s="19"/>
      <c r="E31" s="29">
        <f>E32</f>
        <v>0</v>
      </c>
      <c r="F31" s="28">
        <f>F32</f>
        <v>0</v>
      </c>
    </row>
    <row r="32" spans="1:6" s="14" customFormat="1" ht="56.25" hidden="1" x14ac:dyDescent="0.2">
      <c r="A32" s="25" t="s">
        <v>46</v>
      </c>
      <c r="B32" s="26" t="s">
        <v>47</v>
      </c>
      <c r="C32" s="28">
        <v>0</v>
      </c>
      <c r="D32" s="19"/>
      <c r="E32" s="29">
        <v>0</v>
      </c>
      <c r="F32" s="28">
        <v>0</v>
      </c>
    </row>
    <row r="33" spans="1:6" s="14" customFormat="1" ht="22.5" hidden="1" x14ac:dyDescent="0.2">
      <c r="A33" s="25" t="s">
        <v>48</v>
      </c>
      <c r="B33" s="26" t="s">
        <v>49</v>
      </c>
      <c r="C33" s="28">
        <f>C34+C39</f>
        <v>0</v>
      </c>
      <c r="D33" s="19"/>
      <c r="E33" s="29">
        <f>E34+E39</f>
        <v>0</v>
      </c>
      <c r="F33" s="28">
        <f>F34+F39</f>
        <v>0</v>
      </c>
    </row>
    <row r="34" spans="1:6" s="14" customFormat="1" ht="22.5" hidden="1" x14ac:dyDescent="0.2">
      <c r="A34" s="25" t="s">
        <v>50</v>
      </c>
      <c r="B34" s="26" t="s">
        <v>51</v>
      </c>
      <c r="C34" s="28">
        <f>C35+C37</f>
        <v>0</v>
      </c>
      <c r="D34" s="19"/>
      <c r="E34" s="29">
        <f>E35+E37</f>
        <v>0</v>
      </c>
      <c r="F34" s="28">
        <f>F35+F37</f>
        <v>0</v>
      </c>
    </row>
    <row r="35" spans="1:6" s="14" customFormat="1" ht="22.5" hidden="1" x14ac:dyDescent="0.2">
      <c r="A35" s="25" t="s">
        <v>52</v>
      </c>
      <c r="B35" s="26" t="s">
        <v>53</v>
      </c>
      <c r="C35" s="28">
        <f>C36</f>
        <v>0</v>
      </c>
      <c r="D35" s="19"/>
      <c r="E35" s="29">
        <f>E36</f>
        <v>0</v>
      </c>
      <c r="F35" s="28">
        <f>F36</f>
        <v>0</v>
      </c>
    </row>
    <row r="36" spans="1:6" s="14" customFormat="1" ht="22.5" hidden="1" x14ac:dyDescent="0.2">
      <c r="A36" s="25" t="s">
        <v>54</v>
      </c>
      <c r="B36" s="26" t="s">
        <v>55</v>
      </c>
      <c r="C36" s="28">
        <v>0</v>
      </c>
      <c r="D36" s="19"/>
      <c r="E36" s="29">
        <v>0</v>
      </c>
      <c r="F36" s="28">
        <v>0</v>
      </c>
    </row>
    <row r="37" spans="1:6" s="14" customFormat="1" ht="22.5" hidden="1" x14ac:dyDescent="0.2">
      <c r="A37" s="25" t="s">
        <v>56</v>
      </c>
      <c r="B37" s="26" t="s">
        <v>57</v>
      </c>
      <c r="C37" s="28">
        <f>C38</f>
        <v>0</v>
      </c>
      <c r="D37" s="19"/>
      <c r="E37" s="29">
        <f>E38</f>
        <v>0</v>
      </c>
      <c r="F37" s="28">
        <f>F38</f>
        <v>0</v>
      </c>
    </row>
    <row r="38" spans="1:6" s="14" customFormat="1" ht="33.75" hidden="1" x14ac:dyDescent="0.2">
      <c r="A38" s="25" t="s">
        <v>58</v>
      </c>
      <c r="B38" s="26" t="s">
        <v>59</v>
      </c>
      <c r="C38" s="28">
        <v>0</v>
      </c>
      <c r="D38" s="19"/>
      <c r="E38" s="29">
        <v>0</v>
      </c>
      <c r="F38" s="28">
        <v>0</v>
      </c>
    </row>
    <row r="39" spans="1:6" s="14" customFormat="1" ht="22.5" hidden="1" x14ac:dyDescent="0.2">
      <c r="A39" s="25" t="s">
        <v>60</v>
      </c>
      <c r="B39" s="26" t="s">
        <v>61</v>
      </c>
      <c r="C39" s="28">
        <f>C40</f>
        <v>0</v>
      </c>
      <c r="D39" s="19"/>
      <c r="E39" s="29">
        <f>E40</f>
        <v>0</v>
      </c>
      <c r="F39" s="28">
        <f>F40</f>
        <v>0</v>
      </c>
    </row>
    <row r="40" spans="1:6" s="14" customFormat="1" ht="22.5" hidden="1" x14ac:dyDescent="0.2">
      <c r="A40" s="25" t="s">
        <v>62</v>
      </c>
      <c r="B40" s="26" t="s">
        <v>63</v>
      </c>
      <c r="C40" s="28">
        <f>C41</f>
        <v>0</v>
      </c>
      <c r="D40" s="19"/>
      <c r="E40" s="29">
        <f>E41</f>
        <v>0</v>
      </c>
      <c r="F40" s="28">
        <f>F41</f>
        <v>0</v>
      </c>
    </row>
    <row r="41" spans="1:6" s="14" customFormat="1" ht="33.75" hidden="1" x14ac:dyDescent="0.2">
      <c r="A41" s="25" t="s">
        <v>64</v>
      </c>
      <c r="B41" s="26" t="s">
        <v>65</v>
      </c>
      <c r="C41" s="28">
        <v>0</v>
      </c>
      <c r="D41" s="19"/>
      <c r="E41" s="29">
        <v>0</v>
      </c>
      <c r="F41" s="28">
        <v>0</v>
      </c>
    </row>
    <row r="42" spans="1:6" s="14" customFormat="1" hidden="1" x14ac:dyDescent="0.2">
      <c r="A42" s="25" t="s">
        <v>66</v>
      </c>
      <c r="B42" s="26" t="s">
        <v>67</v>
      </c>
      <c r="C42" s="28">
        <v>0</v>
      </c>
      <c r="D42" s="19"/>
      <c r="E42" s="29">
        <v>0</v>
      </c>
      <c r="F42" s="28">
        <v>0</v>
      </c>
    </row>
    <row r="43" spans="1:6" s="14" customFormat="1" ht="22.5" hidden="1" x14ac:dyDescent="0.2">
      <c r="A43" s="25" t="s">
        <v>68</v>
      </c>
      <c r="B43" s="26" t="s">
        <v>69</v>
      </c>
      <c r="C43" s="28">
        <v>0</v>
      </c>
      <c r="D43" s="19"/>
      <c r="E43" s="29">
        <v>0</v>
      </c>
      <c r="F43" s="28">
        <v>0</v>
      </c>
    </row>
    <row r="44" spans="1:6" s="14" customFormat="1" ht="22.5" hidden="1" x14ac:dyDescent="0.2">
      <c r="A44" s="25" t="s">
        <v>70</v>
      </c>
      <c r="B44" s="26" t="s">
        <v>71</v>
      </c>
      <c r="C44" s="28">
        <v>0</v>
      </c>
      <c r="D44" s="19"/>
      <c r="E44" s="29">
        <v>0</v>
      </c>
      <c r="F44" s="28">
        <v>0</v>
      </c>
    </row>
    <row r="45" spans="1:6" s="36" customFormat="1" x14ac:dyDescent="0.25">
      <c r="A45" s="21" t="s">
        <v>136</v>
      </c>
      <c r="B45" s="32" t="s">
        <v>35</v>
      </c>
      <c r="C45" s="33"/>
      <c r="D45" s="34"/>
      <c r="E45" s="35">
        <v>0</v>
      </c>
      <c r="F45" s="33">
        <f>F46</f>
        <v>25500</v>
      </c>
    </row>
    <row r="46" spans="1:6" s="41" customFormat="1" ht="19.5" customHeight="1" x14ac:dyDescent="0.25">
      <c r="A46" s="25" t="s">
        <v>137</v>
      </c>
      <c r="B46" s="37" t="s">
        <v>138</v>
      </c>
      <c r="C46" s="38"/>
      <c r="D46" s="39"/>
      <c r="E46" s="40">
        <v>0</v>
      </c>
      <c r="F46" s="38">
        <f>F47</f>
        <v>25500</v>
      </c>
    </row>
    <row r="47" spans="1:6" s="41" customFormat="1" ht="45" x14ac:dyDescent="0.25">
      <c r="A47" s="25" t="s">
        <v>132</v>
      </c>
      <c r="B47" s="37" t="s">
        <v>133</v>
      </c>
      <c r="C47" s="38"/>
      <c r="D47" s="39"/>
      <c r="E47" s="40">
        <v>0</v>
      </c>
      <c r="F47" s="38">
        <v>25500</v>
      </c>
    </row>
    <row r="48" spans="1:6" s="41" customFormat="1" ht="79.5" customHeight="1" x14ac:dyDescent="0.25">
      <c r="A48" s="25" t="s">
        <v>134</v>
      </c>
      <c r="B48" s="37" t="s">
        <v>135</v>
      </c>
      <c r="C48" s="38"/>
      <c r="D48" s="39"/>
      <c r="E48" s="40">
        <v>0</v>
      </c>
      <c r="F48" s="38">
        <v>25500</v>
      </c>
    </row>
    <row r="49" spans="1:6" s="14" customFormat="1" ht="17.25" customHeight="1" x14ac:dyDescent="0.2">
      <c r="A49" s="21" t="s">
        <v>72</v>
      </c>
      <c r="B49" s="22" t="s">
        <v>73</v>
      </c>
      <c r="C49" s="23">
        <f>SUM(C50+C57)</f>
        <v>52721.400000000373</v>
      </c>
      <c r="D49" s="23">
        <f t="shared" ref="D49:F49" si="9">SUM(D50+D57)</f>
        <v>467249.69999999995</v>
      </c>
      <c r="E49" s="24">
        <f t="shared" si="9"/>
        <v>488240.59999999963</v>
      </c>
      <c r="F49" s="23">
        <f t="shared" si="9"/>
        <v>448599.80000000028</v>
      </c>
    </row>
    <row r="50" spans="1:6" s="14" customFormat="1" x14ac:dyDescent="0.2">
      <c r="A50" s="25" t="s">
        <v>74</v>
      </c>
      <c r="B50" s="26" t="s">
        <v>75</v>
      </c>
      <c r="C50" s="28">
        <f>C54+C51</f>
        <v>-4141365.8</v>
      </c>
      <c r="D50" s="28">
        <f t="shared" ref="D50:F50" si="10">D54+D51</f>
        <v>-641279.80000000005</v>
      </c>
      <c r="E50" s="29">
        <f t="shared" si="10"/>
        <v>-5216189.2</v>
      </c>
      <c r="F50" s="28">
        <f t="shared" si="10"/>
        <v>-3716151.9</v>
      </c>
    </row>
    <row r="51" spans="1:6" s="14" customFormat="1" x14ac:dyDescent="0.2">
      <c r="A51" s="25" t="s">
        <v>76</v>
      </c>
      <c r="B51" s="26" t="s">
        <v>77</v>
      </c>
      <c r="C51" s="28">
        <f>C52</f>
        <v>0</v>
      </c>
      <c r="D51" s="28">
        <f t="shared" ref="D51:F51" si="11">D52</f>
        <v>0</v>
      </c>
      <c r="E51" s="29">
        <f t="shared" si="11"/>
        <v>0</v>
      </c>
      <c r="F51" s="28">
        <f t="shared" si="11"/>
        <v>0</v>
      </c>
    </row>
    <row r="52" spans="1:6" s="14" customFormat="1" x14ac:dyDescent="0.2">
      <c r="A52" s="25" t="s">
        <v>78</v>
      </c>
      <c r="B52" s="26" t="s">
        <v>79</v>
      </c>
      <c r="C52" s="28">
        <f>C53</f>
        <v>0</v>
      </c>
      <c r="D52" s="28">
        <f t="shared" ref="D52" si="12">D53</f>
        <v>0</v>
      </c>
      <c r="E52" s="29">
        <f>E53</f>
        <v>0</v>
      </c>
      <c r="F52" s="28">
        <f>F53</f>
        <v>0</v>
      </c>
    </row>
    <row r="53" spans="1:6" s="14" customFormat="1" ht="22.5" x14ac:dyDescent="0.2">
      <c r="A53" s="25" t="s">
        <v>80</v>
      </c>
      <c r="B53" s="26" t="s">
        <v>81</v>
      </c>
      <c r="C53" s="28">
        <v>0</v>
      </c>
      <c r="D53" s="19"/>
      <c r="E53" s="29">
        <f>SUM(C53+D53)</f>
        <v>0</v>
      </c>
      <c r="F53" s="28">
        <f>SUM(D53+E53)</f>
        <v>0</v>
      </c>
    </row>
    <row r="54" spans="1:6" s="14" customFormat="1" x14ac:dyDescent="0.2">
      <c r="A54" s="25" t="s">
        <v>82</v>
      </c>
      <c r="B54" s="26" t="s">
        <v>110</v>
      </c>
      <c r="C54" s="28">
        <f>C55</f>
        <v>-4141365.8</v>
      </c>
      <c r="D54" s="28">
        <f t="shared" ref="D54:D55" si="13">D55</f>
        <v>-641279.80000000005</v>
      </c>
      <c r="E54" s="29">
        <f>E55</f>
        <v>-5216189.2</v>
      </c>
      <c r="F54" s="28">
        <f>F55</f>
        <v>-3716151.9</v>
      </c>
    </row>
    <row r="55" spans="1:6" s="14" customFormat="1" x14ac:dyDescent="0.2">
      <c r="A55" s="25" t="s">
        <v>83</v>
      </c>
      <c r="B55" s="26" t="s">
        <v>111</v>
      </c>
      <c r="C55" s="28">
        <f>C56</f>
        <v>-4141365.8</v>
      </c>
      <c r="D55" s="28">
        <f t="shared" si="13"/>
        <v>-641279.80000000005</v>
      </c>
      <c r="E55" s="29">
        <f>E56</f>
        <v>-5216189.2</v>
      </c>
      <c r="F55" s="28">
        <f>F56</f>
        <v>-3716151.9</v>
      </c>
    </row>
    <row r="56" spans="1:6" s="14" customFormat="1" x14ac:dyDescent="0.2">
      <c r="A56" s="25" t="s">
        <v>84</v>
      </c>
      <c r="B56" s="26" t="s">
        <v>112</v>
      </c>
      <c r="C56" s="28">
        <v>-4141365.8</v>
      </c>
      <c r="D56" s="30">
        <f>-628956-12323.8</f>
        <v>-641279.80000000005</v>
      </c>
      <c r="E56" s="29">
        <v>-5216189.2</v>
      </c>
      <c r="F56" s="28">
        <v>-3716151.9</v>
      </c>
    </row>
    <row r="57" spans="1:6" s="14" customFormat="1" x14ac:dyDescent="0.2">
      <c r="A57" s="25" t="s">
        <v>85</v>
      </c>
      <c r="B57" s="26" t="s">
        <v>86</v>
      </c>
      <c r="C57" s="28">
        <f>C58+C61</f>
        <v>4194087.2</v>
      </c>
      <c r="D57" s="28">
        <f>SUM(D558+D61)</f>
        <v>1108529.5</v>
      </c>
      <c r="E57" s="29">
        <f>E58+E61</f>
        <v>5704429.7999999998</v>
      </c>
      <c r="F57" s="28">
        <f>F58+F61</f>
        <v>4164751.7</v>
      </c>
    </row>
    <row r="58" spans="1:6" s="14" customFormat="1" x14ac:dyDescent="0.2">
      <c r="A58" s="25" t="s">
        <v>87</v>
      </c>
      <c r="B58" s="26" t="s">
        <v>88</v>
      </c>
      <c r="C58" s="28">
        <f>C59</f>
        <v>0</v>
      </c>
      <c r="D58" s="28">
        <f t="shared" ref="D58:D59" si="14">D59</f>
        <v>0</v>
      </c>
      <c r="E58" s="29">
        <f>E59</f>
        <v>0</v>
      </c>
      <c r="F58" s="28">
        <f>F59</f>
        <v>0</v>
      </c>
    </row>
    <row r="59" spans="1:6" s="14" customFormat="1" x14ac:dyDescent="0.2">
      <c r="A59" s="25" t="s">
        <v>89</v>
      </c>
      <c r="B59" s="26" t="s">
        <v>90</v>
      </c>
      <c r="C59" s="28">
        <f>C60</f>
        <v>0</v>
      </c>
      <c r="D59" s="28">
        <f t="shared" si="14"/>
        <v>0</v>
      </c>
      <c r="E59" s="29">
        <f>E60</f>
        <v>0</v>
      </c>
      <c r="F59" s="28">
        <f>F60</f>
        <v>0</v>
      </c>
    </row>
    <row r="60" spans="1:6" s="14" customFormat="1" ht="22.5" x14ac:dyDescent="0.2">
      <c r="A60" s="25" t="s">
        <v>91</v>
      </c>
      <c r="B60" s="26" t="s">
        <v>92</v>
      </c>
      <c r="C60" s="28">
        <v>0</v>
      </c>
      <c r="D60" s="30"/>
      <c r="E60" s="29">
        <v>0</v>
      </c>
      <c r="F60" s="28">
        <v>0</v>
      </c>
    </row>
    <row r="61" spans="1:6" s="14" customFormat="1" x14ac:dyDescent="0.2">
      <c r="A61" s="25" t="s">
        <v>93</v>
      </c>
      <c r="B61" s="26" t="s">
        <v>94</v>
      </c>
      <c r="C61" s="28">
        <f>C62-C64</f>
        <v>4194087.2</v>
      </c>
      <c r="D61" s="28">
        <f t="shared" ref="D61" si="15">D62-D64</f>
        <v>1108529.5</v>
      </c>
      <c r="E61" s="29">
        <f>E62-E64</f>
        <v>5704429.7999999998</v>
      </c>
      <c r="F61" s="28">
        <f>F62-F64</f>
        <v>4164751.7</v>
      </c>
    </row>
    <row r="62" spans="1:6" s="14" customFormat="1" x14ac:dyDescent="0.2">
      <c r="A62" s="25" t="s">
        <v>95</v>
      </c>
      <c r="B62" s="26" t="s">
        <v>113</v>
      </c>
      <c r="C62" s="28">
        <f>SUM(C63)</f>
        <v>4194087.2</v>
      </c>
      <c r="D62" s="28">
        <f t="shared" ref="D62" si="16">SUM(D63)</f>
        <v>1108529.5</v>
      </c>
      <c r="E62" s="29">
        <f>SUM(E63)</f>
        <v>5704429.7999999998</v>
      </c>
      <c r="F62" s="28">
        <f>SUM(F63)</f>
        <v>4164751.7</v>
      </c>
    </row>
    <row r="63" spans="1:6" s="14" customFormat="1" x14ac:dyDescent="0.2">
      <c r="A63" s="25" t="s">
        <v>96</v>
      </c>
      <c r="B63" s="26" t="s">
        <v>114</v>
      </c>
      <c r="C63" s="28">
        <v>4194087.2</v>
      </c>
      <c r="D63" s="30">
        <f>1096205.7+12323.8</f>
        <v>1108529.5</v>
      </c>
      <c r="E63" s="29">
        <v>5704429.7999999998</v>
      </c>
      <c r="F63" s="28">
        <v>4164751.7</v>
      </c>
    </row>
    <row r="64" spans="1:6" s="14" customFormat="1" x14ac:dyDescent="0.2">
      <c r="A64" s="25" t="s">
        <v>93</v>
      </c>
      <c r="B64" s="26" t="s">
        <v>115</v>
      </c>
      <c r="C64" s="28">
        <f>SUM(C65)</f>
        <v>0</v>
      </c>
      <c r="D64" s="28">
        <f t="shared" ref="D64" si="17">SUM(D65)</f>
        <v>0</v>
      </c>
      <c r="E64" s="29">
        <f>SUM(E65)</f>
        <v>0</v>
      </c>
      <c r="F64" s="28">
        <f>SUM(F65)</f>
        <v>0</v>
      </c>
    </row>
    <row r="65" spans="1:6" s="14" customFormat="1" ht="22.5" x14ac:dyDescent="0.2">
      <c r="A65" s="25" t="s">
        <v>97</v>
      </c>
      <c r="B65" s="26" t="s">
        <v>116</v>
      </c>
      <c r="C65" s="28">
        <v>0</v>
      </c>
      <c r="D65" s="19"/>
      <c r="E65" s="29">
        <f>SUM(C65+D65)</f>
        <v>0</v>
      </c>
      <c r="F65" s="28">
        <f>SUM(D65+E65)</f>
        <v>0</v>
      </c>
    </row>
    <row r="66" spans="1:6" ht="14.25" customHeight="1" x14ac:dyDescent="0.2">
      <c r="A66" s="21" t="s">
        <v>98</v>
      </c>
      <c r="B66" s="22" t="s">
        <v>99</v>
      </c>
      <c r="C66" s="23">
        <f>C10+C49</f>
        <v>175629.60000000038</v>
      </c>
      <c r="D66" s="23">
        <f>D10+D49</f>
        <v>467249.69999999995</v>
      </c>
      <c r="E66" s="24">
        <f>E10+E49</f>
        <v>611148.79999999958</v>
      </c>
      <c r="F66" s="23">
        <f>F10+F49</f>
        <v>400461.80000000028</v>
      </c>
    </row>
    <row r="72" spans="1:6" x14ac:dyDescent="0.2">
      <c r="A72" s="42"/>
    </row>
    <row r="73" spans="1:6" x14ac:dyDescent="0.2">
      <c r="A73" s="42"/>
    </row>
  </sheetData>
  <mergeCells count="7">
    <mergeCell ref="A5:F6"/>
    <mergeCell ref="F7:F8"/>
    <mergeCell ref="E7:E8"/>
    <mergeCell ref="A7:A8"/>
    <mergeCell ref="B7:B8"/>
    <mergeCell ref="C7:C8"/>
    <mergeCell ref="D7:D8"/>
  </mergeCells>
  <pageMargins left="0.78740157480314965" right="0.39370078740157483" top="0.59055118110236227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2" sqref="B2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11" t="s">
        <v>128</v>
      </c>
    </row>
    <row r="2" spans="1:2" x14ac:dyDescent="0.25">
      <c r="B2" s="11" t="s">
        <v>0</v>
      </c>
    </row>
    <row r="3" spans="1:2" x14ac:dyDescent="0.25">
      <c r="B3" s="8" t="s">
        <v>1</v>
      </c>
    </row>
    <row r="4" spans="1:2" x14ac:dyDescent="0.25">
      <c r="B4" s="11" t="s">
        <v>127</v>
      </c>
    </row>
    <row r="8" spans="1:2" s="2" customFormat="1" x14ac:dyDescent="0.25">
      <c r="A8" s="54" t="s">
        <v>100</v>
      </c>
      <c r="B8" s="54"/>
    </row>
    <row r="9" spans="1:2" s="2" customFormat="1" x14ac:dyDescent="0.25">
      <c r="A9" s="54" t="s">
        <v>122</v>
      </c>
      <c r="B9" s="54"/>
    </row>
    <row r="11" spans="1:2" ht="31.5" customHeight="1" x14ac:dyDescent="0.25">
      <c r="A11" s="3" t="s">
        <v>101</v>
      </c>
      <c r="B11" s="10" t="s">
        <v>126</v>
      </c>
    </row>
    <row r="12" spans="1:2" ht="31.5" x14ac:dyDescent="0.25">
      <c r="A12" s="5" t="s">
        <v>103</v>
      </c>
      <c r="B12" s="6">
        <f>SUM(B13:B14)</f>
        <v>-90000</v>
      </c>
    </row>
    <row r="13" spans="1:2" x14ac:dyDescent="0.25">
      <c r="A13" s="7" t="s">
        <v>104</v>
      </c>
      <c r="B13" s="6">
        <v>0</v>
      </c>
    </row>
    <row r="14" spans="1:2" x14ac:dyDescent="0.25">
      <c r="A14" s="7" t="s">
        <v>105</v>
      </c>
      <c r="B14" s="6">
        <v>-90000</v>
      </c>
    </row>
    <row r="15" spans="1:2" x14ac:dyDescent="0.25">
      <c r="A15" s="5" t="s">
        <v>106</v>
      </c>
      <c r="B15" s="12">
        <f>SUM(B16:B17)</f>
        <v>212908.2</v>
      </c>
    </row>
    <row r="16" spans="1:2" x14ac:dyDescent="0.25">
      <c r="A16" s="7" t="s">
        <v>104</v>
      </c>
      <c r="B16" s="12">
        <f>SUM(пр6!E18)</f>
        <v>242908.2</v>
      </c>
    </row>
    <row r="17" spans="1:2" x14ac:dyDescent="0.25">
      <c r="A17" s="7" t="s">
        <v>105</v>
      </c>
      <c r="B17" s="12">
        <f>SUM(пр6!E20)</f>
        <v>-30000</v>
      </c>
    </row>
    <row r="18" spans="1:2" x14ac:dyDescent="0.25">
      <c r="A18" s="7" t="s">
        <v>107</v>
      </c>
      <c r="B18" s="12">
        <f>SUM(B12+B15)</f>
        <v>122908.20000000001</v>
      </c>
    </row>
    <row r="34" spans="1:1" x14ac:dyDescent="0.25">
      <c r="A34" s="8"/>
    </row>
    <row r="35" spans="1:1" x14ac:dyDescent="0.25">
      <c r="A35" s="8"/>
    </row>
    <row r="36" spans="1:1" x14ac:dyDescent="0.25">
      <c r="A36" s="8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workbookViewId="0">
      <selection activeCell="F33" sqref="F33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11" t="s">
        <v>108</v>
      </c>
    </row>
    <row r="2" spans="1:3" x14ac:dyDescent="0.25">
      <c r="C2" s="11" t="s">
        <v>0</v>
      </c>
    </row>
    <row r="3" spans="1:3" x14ac:dyDescent="0.25">
      <c r="C3" s="8" t="s">
        <v>1</v>
      </c>
    </row>
    <row r="4" spans="1:3" x14ac:dyDescent="0.25">
      <c r="C4" s="11" t="s">
        <v>123</v>
      </c>
    </row>
    <row r="8" spans="1:3" s="2" customFormat="1" x14ac:dyDescent="0.25">
      <c r="A8" s="54" t="s">
        <v>100</v>
      </c>
      <c r="B8" s="54"/>
      <c r="C8" s="54"/>
    </row>
    <row r="9" spans="1:3" s="2" customFormat="1" x14ac:dyDescent="0.25">
      <c r="A9" s="54" t="s">
        <v>124</v>
      </c>
      <c r="B9" s="54"/>
      <c r="C9" s="54"/>
    </row>
    <row r="11" spans="1:3" x14ac:dyDescent="0.25">
      <c r="A11" s="55" t="s">
        <v>101</v>
      </c>
      <c r="B11" s="57" t="s">
        <v>102</v>
      </c>
      <c r="C11" s="58"/>
    </row>
    <row r="12" spans="1:3" x14ac:dyDescent="0.25">
      <c r="A12" s="56"/>
      <c r="B12" s="9" t="s">
        <v>109</v>
      </c>
      <c r="C12" s="4" t="s">
        <v>125</v>
      </c>
    </row>
    <row r="13" spans="1:3" ht="31.5" x14ac:dyDescent="0.25">
      <c r="A13" s="5" t="s">
        <v>103</v>
      </c>
      <c r="B13" s="6">
        <f>SUM(B14:B15)</f>
        <v>0</v>
      </c>
      <c r="C13" s="6">
        <f>SUM(C14:C15)</f>
        <v>0</v>
      </c>
    </row>
    <row r="14" spans="1:3" x14ac:dyDescent="0.25">
      <c r="A14" s="7" t="s">
        <v>104</v>
      </c>
      <c r="B14" s="6">
        <v>0</v>
      </c>
      <c r="C14" s="6">
        <v>0</v>
      </c>
    </row>
    <row r="15" spans="1:3" x14ac:dyDescent="0.25">
      <c r="A15" s="7" t="s">
        <v>105</v>
      </c>
      <c r="B15" s="6">
        <v>0</v>
      </c>
      <c r="C15" s="6">
        <v>0</v>
      </c>
    </row>
    <row r="16" spans="1:3" x14ac:dyDescent="0.25">
      <c r="A16" s="5" t="s">
        <v>106</v>
      </c>
      <c r="B16" s="6" t="e">
        <f>SUM(B17:B18)</f>
        <v>#REF!</v>
      </c>
      <c r="C16" s="6" t="e">
        <f>SUM(C17:C18)</f>
        <v>#REF!</v>
      </c>
    </row>
    <row r="17" spans="1:3" x14ac:dyDescent="0.25">
      <c r="A17" s="7" t="s">
        <v>104</v>
      </c>
      <c r="B17" s="6" t="e">
        <f>#REF!</f>
        <v>#REF!</v>
      </c>
      <c r="C17" s="6" t="e">
        <f>#REF!</f>
        <v>#REF!</v>
      </c>
    </row>
    <row r="18" spans="1:3" x14ac:dyDescent="0.25">
      <c r="A18" s="7" t="s">
        <v>105</v>
      </c>
      <c r="B18" s="6" t="e">
        <f>#REF!</f>
        <v>#REF!</v>
      </c>
      <c r="C18" s="6" t="e">
        <f>#REF!</f>
        <v>#REF!</v>
      </c>
    </row>
    <row r="19" spans="1:3" x14ac:dyDescent="0.25">
      <c r="A19" s="7" t="s">
        <v>107</v>
      </c>
      <c r="B19" s="6" t="e">
        <f>SUM(B13+B16)</f>
        <v>#REF!</v>
      </c>
      <c r="C19" s="6" t="e">
        <f>SUM(C13+C16)</f>
        <v>#REF!</v>
      </c>
    </row>
    <row r="35" spans="1:1" x14ac:dyDescent="0.25">
      <c r="A35" s="8"/>
    </row>
    <row r="36" spans="1:1" x14ac:dyDescent="0.25">
      <c r="A36" s="8"/>
    </row>
    <row r="37" spans="1:1" x14ac:dyDescent="0.25">
      <c r="A37" s="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пр6</vt:lpstr>
      <vt:lpstr>пр16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2019-10-25T16:48:22Z</dcterms:modified>
</cp:coreProperties>
</file>